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anno\Desktop\"/>
    </mc:Choice>
  </mc:AlternateContent>
  <xr:revisionPtr revIDLastSave="0" documentId="13_ncr:1_{F96ADAAF-1EBF-44F4-8E77-8ADD8D1559B7}" xr6:coauthVersionLast="37" xr6:coauthVersionMax="37" xr10:uidLastSave="{00000000-0000-0000-0000-000000000000}"/>
  <bookViews>
    <workbookView xWindow="0" yWindow="0" windowWidth="20490" windowHeight="7545" activeTab="2" xr2:uid="{89082D0E-C3ED-4B92-8B67-6326E697DABE}"/>
  </bookViews>
  <sheets>
    <sheet name="CPU" sheetId="1" r:id="rId1"/>
    <sheet name="TREM" sheetId="2" r:id="rId2"/>
    <sheet name="PRODUTOS" sheetId="3" r:id="rId3"/>
    <sheet name="PRODUTOS (Nos INTEIROS" sheetId="4" r:id="rId4"/>
  </sheets>
  <definedNames>
    <definedName name="solver_adj" localSheetId="0" hidden="1">CPU!$C$4:$D$4</definedName>
    <definedName name="solver_adj" localSheetId="2" hidden="1">PRODUTOS!$C$4:$F$4</definedName>
    <definedName name="solver_adj" localSheetId="3" hidden="1">'PRODUTOS (Nos INTEIROS'!$C$4:$F$4</definedName>
    <definedName name="solver_adj" localSheetId="1" hidden="1">TREM!$C$4:$E$4</definedName>
    <definedName name="solver_cvg" localSheetId="0" hidden="1">0.0001</definedName>
    <definedName name="solver_cvg" localSheetId="2" hidden="1">0.0001</definedName>
    <definedName name="solver_cvg" localSheetId="3" hidden="1">0.0001</definedName>
    <definedName name="solver_cvg" localSheetId="1" hidden="1">0.0001</definedName>
    <definedName name="solver_drv" localSheetId="0" hidden="1">1</definedName>
    <definedName name="solver_drv" localSheetId="2" hidden="1">1</definedName>
    <definedName name="solver_drv" localSheetId="3" hidden="1">1</definedName>
    <definedName name="solver_drv" localSheetId="1" hidden="1">1</definedName>
    <definedName name="solver_eng" localSheetId="0" hidden="1">2</definedName>
    <definedName name="solver_eng" localSheetId="2" hidden="1">2</definedName>
    <definedName name="solver_eng" localSheetId="3" hidden="1">2</definedName>
    <definedName name="solver_eng" localSheetId="1" hidden="1">2</definedName>
    <definedName name="solver_est" localSheetId="0" hidden="1">1</definedName>
    <definedName name="solver_est" localSheetId="2" hidden="1">1</definedName>
    <definedName name="solver_est" localSheetId="3" hidden="1">1</definedName>
    <definedName name="solver_est" localSheetId="1" hidden="1">1</definedName>
    <definedName name="solver_itr" localSheetId="0" hidden="1">2147483647</definedName>
    <definedName name="solver_itr" localSheetId="2" hidden="1">2147483647</definedName>
    <definedName name="solver_itr" localSheetId="3" hidden="1">2147483647</definedName>
    <definedName name="solver_itr" localSheetId="1" hidden="1">2147483647</definedName>
    <definedName name="solver_lhs1" localSheetId="0" hidden="1">CPU!$E$9:$E$12</definedName>
    <definedName name="solver_lhs1" localSheetId="2" hidden="1">PRODUTOS!$G$9:$G$14</definedName>
    <definedName name="solver_lhs1" localSheetId="3" hidden="1">'PRODUTOS (Nos INTEIROS'!$C$4:$F$4</definedName>
    <definedName name="solver_lhs1" localSheetId="1" hidden="1">TREM!$F$9:$F$11</definedName>
    <definedName name="solver_lhs2" localSheetId="0" hidden="1">CPU!$E$11</definedName>
    <definedName name="solver_lhs2" localSheetId="2" hidden="1">PRODUTOS!$G$9:$G$14</definedName>
    <definedName name="solver_lhs2" localSheetId="3" hidden="1">'PRODUTOS (Nos INTEIROS'!$G$9:$G$14</definedName>
    <definedName name="solver_lhs2" localSheetId="1" hidden="1">TREM!$F$11</definedName>
    <definedName name="solver_lhs3" localSheetId="0" hidden="1">CPU!$E$12</definedName>
    <definedName name="solver_lhs3" localSheetId="2" hidden="1">PRODUTOS!$G$12</definedName>
    <definedName name="solver_lhs3" localSheetId="3" hidden="1">'PRODUTOS (Nos INTEIROS'!$G$12</definedName>
    <definedName name="solver_lhs3" localSheetId="1" hidden="1">TREM!$F$12</definedName>
    <definedName name="solver_lhs4" localSheetId="0" hidden="1">CPU!$E$9</definedName>
    <definedName name="solver_lhs4" localSheetId="2" hidden="1">PRODUTOS!$G$9</definedName>
    <definedName name="solver_lhs4" localSheetId="3" hidden="1">'PRODUTOS (Nos INTEIROS'!$G$9</definedName>
    <definedName name="solver_lhs4" localSheetId="1" hidden="1">TREM!$F$9</definedName>
    <definedName name="solver_mip" localSheetId="0" hidden="1">2147483647</definedName>
    <definedName name="solver_mip" localSheetId="2" hidden="1">2147483647</definedName>
    <definedName name="solver_mip" localSheetId="3" hidden="1">2147483647</definedName>
    <definedName name="solver_mip" localSheetId="1" hidden="1">2147483647</definedName>
    <definedName name="solver_mni" localSheetId="0" hidden="1">30</definedName>
    <definedName name="solver_mni" localSheetId="2" hidden="1">30</definedName>
    <definedName name="solver_mni" localSheetId="3" hidden="1">30</definedName>
    <definedName name="solver_mni" localSheetId="1" hidden="1">30</definedName>
    <definedName name="solver_mrt" localSheetId="0" hidden="1">0.075</definedName>
    <definedName name="solver_mrt" localSheetId="2" hidden="1">0.075</definedName>
    <definedName name="solver_mrt" localSheetId="3" hidden="1">0.075</definedName>
    <definedName name="solver_mrt" localSheetId="1" hidden="1">0.075</definedName>
    <definedName name="solver_msl" localSheetId="0" hidden="1">2</definedName>
    <definedName name="solver_msl" localSheetId="2" hidden="1">2</definedName>
    <definedName name="solver_msl" localSheetId="3" hidden="1">2</definedName>
    <definedName name="solver_msl" localSheetId="1" hidden="1">2</definedName>
    <definedName name="solver_neg" localSheetId="0" hidden="1">1</definedName>
    <definedName name="solver_neg" localSheetId="2" hidden="1">1</definedName>
    <definedName name="solver_neg" localSheetId="3" hidden="1">1</definedName>
    <definedName name="solver_neg" localSheetId="1" hidden="1">1</definedName>
    <definedName name="solver_nod" localSheetId="0" hidden="1">2147483647</definedName>
    <definedName name="solver_nod" localSheetId="2" hidden="1">2147483647</definedName>
    <definedName name="solver_nod" localSheetId="3" hidden="1">2147483647</definedName>
    <definedName name="solver_nod" localSheetId="1" hidden="1">2147483647</definedName>
    <definedName name="solver_num" localSheetId="0" hidden="1">1</definedName>
    <definedName name="solver_num" localSheetId="2" hidden="1">1</definedName>
    <definedName name="solver_num" localSheetId="3" hidden="1">2</definedName>
    <definedName name="solver_num" localSheetId="1" hidden="1">1</definedName>
    <definedName name="solver_nwt" localSheetId="0" hidden="1">1</definedName>
    <definedName name="solver_nwt" localSheetId="2" hidden="1">1</definedName>
    <definedName name="solver_nwt" localSheetId="3" hidden="1">1</definedName>
    <definedName name="solver_nwt" localSheetId="1" hidden="1">1</definedName>
    <definedName name="solver_opt" localSheetId="0" hidden="1">CPU!$E$5</definedName>
    <definedName name="solver_opt" localSheetId="2" hidden="1">PRODUTOS!$G$5</definedName>
    <definedName name="solver_opt" localSheetId="3" hidden="1">'PRODUTOS (Nos INTEIROS'!$G$5</definedName>
    <definedName name="solver_opt" localSheetId="1" hidden="1">TREM!$F$5</definedName>
    <definedName name="solver_pre" localSheetId="0" hidden="1">0.000001</definedName>
    <definedName name="solver_pre" localSheetId="2" hidden="1">0.000001</definedName>
    <definedName name="solver_pre" localSheetId="3" hidden="1">0.000001</definedName>
    <definedName name="solver_pre" localSheetId="1" hidden="1">0.000001</definedName>
    <definedName name="solver_rbv" localSheetId="0" hidden="1">1</definedName>
    <definedName name="solver_rbv" localSheetId="2" hidden="1">1</definedName>
    <definedName name="solver_rbv" localSheetId="3" hidden="1">1</definedName>
    <definedName name="solver_rbv" localSheetId="1" hidden="1">1</definedName>
    <definedName name="solver_rel1" localSheetId="0" hidden="1">1</definedName>
    <definedName name="solver_rel1" localSheetId="2" hidden="1">1</definedName>
    <definedName name="solver_rel1" localSheetId="3" hidden="1">4</definedName>
    <definedName name="solver_rel1" localSheetId="1" hidden="1">1</definedName>
    <definedName name="solver_rel2" localSheetId="0" hidden="1">1</definedName>
    <definedName name="solver_rel2" localSheetId="2" hidden="1">1</definedName>
    <definedName name="solver_rel2" localSheetId="3" hidden="1">1</definedName>
    <definedName name="solver_rel2" localSheetId="1" hidden="1">1</definedName>
    <definedName name="solver_rel3" localSheetId="0" hidden="1">1</definedName>
    <definedName name="solver_rel3" localSheetId="2" hidden="1">1</definedName>
    <definedName name="solver_rel3" localSheetId="3" hidden="1">1</definedName>
    <definedName name="solver_rel3" localSheetId="1" hidden="1">1</definedName>
    <definedName name="solver_rel4" localSheetId="0" hidden="1">1</definedName>
    <definedName name="solver_rel4" localSheetId="2" hidden="1">1</definedName>
    <definedName name="solver_rel4" localSheetId="3" hidden="1">1</definedName>
    <definedName name="solver_rel4" localSheetId="1" hidden="1">1</definedName>
    <definedName name="solver_rhs1" localSheetId="0" hidden="1">CPU!$F$9:$F$12</definedName>
    <definedName name="solver_rhs1" localSheetId="2" hidden="1">PRODUTOS!$H$9:$H$14</definedName>
    <definedName name="solver_rhs1" localSheetId="3" hidden="1">número inteiro</definedName>
    <definedName name="solver_rhs1" localSheetId="1" hidden="1">TREM!$G$9:$G$11</definedName>
    <definedName name="solver_rhs2" localSheetId="0" hidden="1">CPU!$F$11</definedName>
    <definedName name="solver_rhs2" localSheetId="2" hidden="1">PRODUTOS!$H$9:$H$14</definedName>
    <definedName name="solver_rhs2" localSheetId="3" hidden="1">'PRODUTOS (Nos INTEIROS'!$H$9:$H$14</definedName>
    <definedName name="solver_rhs2" localSheetId="1" hidden="1">TREM!$G$11</definedName>
    <definedName name="solver_rhs3" localSheetId="0" hidden="1">CPU!$F$12</definedName>
    <definedName name="solver_rhs3" localSheetId="2" hidden="1">PRODUTOS!$H$12</definedName>
    <definedName name="solver_rhs3" localSheetId="3" hidden="1">'PRODUTOS (Nos INTEIROS'!$H$12</definedName>
    <definedName name="solver_rhs3" localSheetId="1" hidden="1">TREM!$G$12</definedName>
    <definedName name="solver_rhs4" localSheetId="0" hidden="1">CPU!$F$9</definedName>
    <definedName name="solver_rhs4" localSheetId="2" hidden="1">PRODUTOS!$H$9</definedName>
    <definedName name="solver_rhs4" localSheetId="3" hidden="1">'PRODUTOS (Nos INTEIROS'!$H$9</definedName>
    <definedName name="solver_rhs4" localSheetId="1" hidden="1">TREM!$G$9</definedName>
    <definedName name="solver_rlx" localSheetId="0" hidden="1">2</definedName>
    <definedName name="solver_rlx" localSheetId="2" hidden="1">2</definedName>
    <definedName name="solver_rlx" localSheetId="3" hidden="1">2</definedName>
    <definedName name="solver_rlx" localSheetId="1" hidden="1">2</definedName>
    <definedName name="solver_rsd" localSheetId="0" hidden="1">0</definedName>
    <definedName name="solver_rsd" localSheetId="2" hidden="1">0</definedName>
    <definedName name="solver_rsd" localSheetId="3" hidden="1">0</definedName>
    <definedName name="solver_rsd" localSheetId="1" hidden="1">0</definedName>
    <definedName name="solver_scl" localSheetId="0" hidden="1">1</definedName>
    <definedName name="solver_scl" localSheetId="2" hidden="1">1</definedName>
    <definedName name="solver_scl" localSheetId="3" hidden="1">1</definedName>
    <definedName name="solver_scl" localSheetId="1" hidden="1">1</definedName>
    <definedName name="solver_sho" localSheetId="0" hidden="1">2</definedName>
    <definedName name="solver_sho" localSheetId="2" hidden="1">2</definedName>
    <definedName name="solver_sho" localSheetId="3" hidden="1">2</definedName>
    <definedName name="solver_sho" localSheetId="1" hidden="1">2</definedName>
    <definedName name="solver_ssz" localSheetId="0" hidden="1">100</definedName>
    <definedName name="solver_ssz" localSheetId="2" hidden="1">100</definedName>
    <definedName name="solver_ssz" localSheetId="3" hidden="1">100</definedName>
    <definedName name="solver_ssz" localSheetId="1" hidden="1">100</definedName>
    <definedName name="solver_tim" localSheetId="0" hidden="1">2147483647</definedName>
    <definedName name="solver_tim" localSheetId="2" hidden="1">2147483647</definedName>
    <definedName name="solver_tim" localSheetId="3" hidden="1">2147483647</definedName>
    <definedName name="solver_tim" localSheetId="1" hidden="1">2147483647</definedName>
    <definedName name="solver_tol" localSheetId="0" hidden="1">0.01</definedName>
    <definedName name="solver_tol" localSheetId="2" hidden="1">0.01</definedName>
    <definedName name="solver_tol" localSheetId="3" hidden="1">0.01</definedName>
    <definedName name="solver_tol" localSheetId="1" hidden="1">0.01</definedName>
    <definedName name="solver_typ" localSheetId="0" hidden="1">1</definedName>
    <definedName name="solver_typ" localSheetId="2" hidden="1">1</definedName>
    <definedName name="solver_typ" localSheetId="3" hidden="1">1</definedName>
    <definedName name="solver_typ" localSheetId="1" hidden="1">1</definedName>
    <definedName name="solver_val" localSheetId="0" hidden="1">0</definedName>
    <definedName name="solver_val" localSheetId="2" hidden="1">0</definedName>
    <definedName name="solver_val" localSheetId="3" hidden="1">0</definedName>
    <definedName name="solver_val" localSheetId="1" hidden="1">0</definedName>
    <definedName name="solver_ver" localSheetId="0" hidden="1">3</definedName>
    <definedName name="solver_ver" localSheetId="2" hidden="1">3</definedName>
    <definedName name="solver_ver" localSheetId="3" hidden="1">3</definedName>
    <definedName name="solver_ver" localSheetId="1" hidden="1">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4" l="1"/>
  <c r="G13" i="4"/>
  <c r="G12" i="4"/>
  <c r="G11" i="4"/>
  <c r="G10" i="4"/>
  <c r="G9" i="4"/>
  <c r="F5" i="4"/>
  <c r="E5" i="4"/>
  <c r="D5" i="4"/>
  <c r="C5" i="4"/>
  <c r="G10" i="3"/>
  <c r="G11" i="3"/>
  <c r="G12" i="3"/>
  <c r="G13" i="3"/>
  <c r="G14" i="3"/>
  <c r="G9" i="3"/>
  <c r="D5" i="3"/>
  <c r="E5" i="3"/>
  <c r="F5" i="3"/>
  <c r="C5" i="3"/>
  <c r="F10" i="2"/>
  <c r="F11" i="2"/>
  <c r="F9" i="2"/>
  <c r="D5" i="2"/>
  <c r="E5" i="2"/>
  <c r="C5" i="2"/>
  <c r="E10" i="1"/>
  <c r="E11" i="1"/>
  <c r="E12" i="1"/>
  <c r="E9" i="1"/>
  <c r="D5" i="1"/>
  <c r="C5" i="1"/>
  <c r="G5" i="4" l="1"/>
  <c r="G5" i="3"/>
  <c r="F5" i="2"/>
  <c r="E5" i="1"/>
</calcChain>
</file>

<file path=xl/sharedStrings.xml><?xml version="1.0" encoding="utf-8"?>
<sst xmlns="http://schemas.openxmlformats.org/spreadsheetml/2006/main" count="77" uniqueCount="31">
  <si>
    <t>LUCROS UNITÁRIO</t>
  </si>
  <si>
    <t>CPU GRD</t>
  </si>
  <si>
    <t>CPU PQN</t>
  </si>
  <si>
    <t>QTD DE CPUs</t>
  </si>
  <si>
    <t xml:space="preserve">LUCROS </t>
  </si>
  <si>
    <t>L. TOTAL</t>
  </si>
  <si>
    <t>FUNÇÃO OBJETIVO</t>
  </si>
  <si>
    <t>GABINETE GRANDE</t>
  </si>
  <si>
    <t>NECESSIDADES</t>
  </si>
  <si>
    <t>DISPONIBILIDADE</t>
  </si>
  <si>
    <t>GABINETE PEQUENO</t>
  </si>
  <si>
    <t>PLACA MÃE</t>
  </si>
  <si>
    <t>PLACA DE VÍDEO</t>
  </si>
  <si>
    <t>RESTRIÇÕES</t>
  </si>
  <si>
    <t>LOCOMOTIVA</t>
  </si>
  <si>
    <t>VAGÃO</t>
  </si>
  <si>
    <t>SETOR A</t>
  </si>
  <si>
    <t>SETOR B</t>
  </si>
  <si>
    <t>SETOR C</t>
  </si>
  <si>
    <t>QTD DE PRODUTOS</t>
  </si>
  <si>
    <t>UN. CONTROLE</t>
  </si>
  <si>
    <t>PRODUTO A</t>
  </si>
  <si>
    <t>PRODUTO B</t>
  </si>
  <si>
    <t>PRODUTO C</t>
  </si>
  <si>
    <t>PRODUTO D</t>
  </si>
  <si>
    <t>MÁQUINA XZ</t>
  </si>
  <si>
    <t>MÁQUINA WK</t>
  </si>
  <si>
    <t>MÁQUINA ZT</t>
  </si>
  <si>
    <t>MÁQUINA LM</t>
  </si>
  <si>
    <t>MÁQUINA AZ</t>
  </si>
  <si>
    <t>MÁQUINA 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</si>
</sst>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  <numFmt numFmtId="165" formatCode="_-[$$-409]* #,##0.00_ ;_-[$$-409]* \-#,##0.00\ ;_-[$$-409]* &quot;-&quot;??_ ;_-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92D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/>
    <xf numFmtId="165" fontId="2" fillId="2" borderId="1" xfId="1" applyNumberFormat="1" applyFont="1" applyFill="1" applyBorder="1" applyAlignment="1">
      <alignment horizontal="center"/>
    </xf>
    <xf numFmtId="165" fontId="2" fillId="3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/>
    <xf numFmtId="0" fontId="2" fillId="0" borderId="14" xfId="0" applyFont="1" applyBorder="1"/>
    <xf numFmtId="164" fontId="2" fillId="0" borderId="14" xfId="0" applyNumberFormat="1" applyFont="1" applyBorder="1"/>
    <xf numFmtId="164" fontId="2" fillId="0" borderId="14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165" fontId="2" fillId="0" borderId="12" xfId="0" applyNumberFormat="1" applyFont="1" applyBorder="1" applyAlignment="1">
      <alignment horizontal="center"/>
    </xf>
    <xf numFmtId="165" fontId="2" fillId="4" borderId="13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44" fontId="2" fillId="2" borderId="1" xfId="1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99B39-BE97-4B2F-AE0F-059C89B7E86A}">
  <dimension ref="A1:G13"/>
  <sheetViews>
    <sheetView topLeftCell="B1" zoomScale="180" zoomScaleNormal="180" workbookViewId="0">
      <selection activeCell="G3" sqref="G3"/>
    </sheetView>
  </sheetViews>
  <sheetFormatPr defaultRowHeight="15" x14ac:dyDescent="0.25"/>
  <cols>
    <col min="1" max="1" width="3.7109375" style="1" customWidth="1"/>
    <col min="2" max="2" width="18.5703125" style="1" customWidth="1"/>
    <col min="3" max="4" width="12.42578125" style="1" bestFit="1" customWidth="1"/>
    <col min="5" max="5" width="14.140625" style="1" bestFit="1" customWidth="1"/>
    <col min="6" max="6" width="16.5703125" style="1" bestFit="1" customWidth="1"/>
    <col min="7" max="16384" width="9.140625" style="1"/>
  </cols>
  <sheetData>
    <row r="1" spans="1:7" x14ac:dyDescent="0.25">
      <c r="A1" s="8"/>
      <c r="B1" s="15" t="s">
        <v>6</v>
      </c>
      <c r="C1" s="16"/>
      <c r="D1" s="16"/>
      <c r="E1" s="17"/>
      <c r="F1" s="9"/>
    </row>
    <row r="2" spans="1:7" x14ac:dyDescent="0.25">
      <c r="A2" s="8"/>
      <c r="B2" s="18"/>
      <c r="C2" s="6" t="s">
        <v>1</v>
      </c>
      <c r="D2" s="6" t="s">
        <v>2</v>
      </c>
      <c r="E2" s="20"/>
      <c r="F2" s="9"/>
      <c r="G2" s="3"/>
    </row>
    <row r="3" spans="1:7" x14ac:dyDescent="0.25">
      <c r="A3" s="8"/>
      <c r="B3" s="18" t="s">
        <v>0</v>
      </c>
      <c r="C3" s="37">
        <v>500</v>
      </c>
      <c r="D3" s="38">
        <v>200</v>
      </c>
      <c r="E3" s="20"/>
      <c r="F3" s="9"/>
      <c r="G3" s="3"/>
    </row>
    <row r="4" spans="1:7" x14ac:dyDescent="0.25">
      <c r="A4" s="8"/>
      <c r="B4" s="18" t="s">
        <v>3</v>
      </c>
      <c r="C4" s="7">
        <v>4</v>
      </c>
      <c r="D4" s="7">
        <v>12</v>
      </c>
      <c r="E4" s="20" t="s">
        <v>5</v>
      </c>
      <c r="F4" s="9"/>
      <c r="G4" s="3"/>
    </row>
    <row r="5" spans="1:7" ht="15.75" thickBot="1" x14ac:dyDescent="0.3">
      <c r="A5" s="8"/>
      <c r="B5" s="21" t="s">
        <v>4</v>
      </c>
      <c r="C5" s="39">
        <f>C3*C4</f>
        <v>2000</v>
      </c>
      <c r="D5" s="39">
        <f>D3*D4</f>
        <v>2400</v>
      </c>
      <c r="E5" s="40">
        <f>C5+D5</f>
        <v>4400</v>
      </c>
      <c r="F5" s="9"/>
      <c r="G5" s="3"/>
    </row>
    <row r="6" spans="1:7" ht="15.75" thickBot="1" x14ac:dyDescent="0.3">
      <c r="B6" s="12"/>
      <c r="C6" s="13"/>
      <c r="D6" s="13"/>
      <c r="E6" s="14"/>
      <c r="F6" s="10"/>
      <c r="G6" s="3"/>
    </row>
    <row r="7" spans="1:7" x14ac:dyDescent="0.25">
      <c r="A7" s="8"/>
      <c r="B7" s="24" t="s">
        <v>13</v>
      </c>
      <c r="C7" s="25"/>
      <c r="D7" s="25"/>
      <c r="E7" s="25"/>
      <c r="F7" s="26"/>
      <c r="G7" s="9"/>
    </row>
    <row r="8" spans="1:7" x14ac:dyDescent="0.25">
      <c r="A8" s="8"/>
      <c r="B8" s="27"/>
      <c r="C8" s="28" t="s">
        <v>1</v>
      </c>
      <c r="D8" s="28" t="s">
        <v>2</v>
      </c>
      <c r="E8" s="28" t="s">
        <v>8</v>
      </c>
      <c r="F8" s="29" t="s">
        <v>9</v>
      </c>
      <c r="G8" s="9"/>
    </row>
    <row r="9" spans="1:7" x14ac:dyDescent="0.25">
      <c r="A9" s="8"/>
      <c r="B9" s="27" t="s">
        <v>7</v>
      </c>
      <c r="C9" s="28">
        <v>1</v>
      </c>
      <c r="D9" s="28">
        <v>0</v>
      </c>
      <c r="E9" s="28">
        <f>C9*$C$4+D9*$D$4</f>
        <v>4</v>
      </c>
      <c r="F9" s="29">
        <v>6</v>
      </c>
      <c r="G9" s="9"/>
    </row>
    <row r="10" spans="1:7" x14ac:dyDescent="0.25">
      <c r="A10" s="8"/>
      <c r="B10" s="27" t="s">
        <v>10</v>
      </c>
      <c r="C10" s="28">
        <v>0</v>
      </c>
      <c r="D10" s="28">
        <v>1</v>
      </c>
      <c r="E10" s="28">
        <f t="shared" ref="E10:E12" si="0">C10*$C$4+D10*$D$4</f>
        <v>12</v>
      </c>
      <c r="F10" s="29">
        <v>15</v>
      </c>
      <c r="G10" s="9"/>
    </row>
    <row r="11" spans="1:7" x14ac:dyDescent="0.25">
      <c r="A11" s="8"/>
      <c r="B11" s="27" t="s">
        <v>11</v>
      </c>
      <c r="C11" s="28">
        <v>3</v>
      </c>
      <c r="D11" s="28">
        <v>1</v>
      </c>
      <c r="E11" s="28">
        <f t="shared" si="0"/>
        <v>24</v>
      </c>
      <c r="F11" s="29">
        <v>24</v>
      </c>
      <c r="G11" s="9"/>
    </row>
    <row r="12" spans="1:7" ht="15.75" thickBot="1" x14ac:dyDescent="0.3">
      <c r="A12" s="8"/>
      <c r="B12" s="30" t="s">
        <v>12</v>
      </c>
      <c r="C12" s="31">
        <v>2</v>
      </c>
      <c r="D12" s="31">
        <v>1</v>
      </c>
      <c r="E12" s="31">
        <f t="shared" si="0"/>
        <v>20</v>
      </c>
      <c r="F12" s="32">
        <v>20</v>
      </c>
      <c r="G12" s="9"/>
    </row>
    <row r="13" spans="1:7" x14ac:dyDescent="0.25">
      <c r="B13" s="36"/>
      <c r="C13" s="36"/>
      <c r="D13" s="36"/>
      <c r="E13" s="36"/>
      <c r="F13" s="36"/>
    </row>
  </sheetData>
  <mergeCells count="2">
    <mergeCell ref="B1:E1"/>
    <mergeCell ref="B7:F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D6F3-1700-456F-9B3E-8B0C68B53454}">
  <dimension ref="A1:H12"/>
  <sheetViews>
    <sheetView topLeftCell="B1" zoomScale="180" zoomScaleNormal="180" workbookViewId="0">
      <selection activeCell="G3" sqref="G3"/>
    </sheetView>
  </sheetViews>
  <sheetFormatPr defaultRowHeight="15" x14ac:dyDescent="0.25"/>
  <cols>
    <col min="1" max="1" width="3.7109375" style="1" customWidth="1"/>
    <col min="2" max="2" width="18.5703125" style="1" customWidth="1"/>
    <col min="3" max="3" width="12.42578125" style="1" bestFit="1" customWidth="1"/>
    <col min="4" max="4" width="12.42578125" style="1" customWidth="1"/>
    <col min="5" max="5" width="13.85546875" style="1" bestFit="1" customWidth="1"/>
    <col min="6" max="6" width="14.140625" style="1" bestFit="1" customWidth="1"/>
    <col min="7" max="7" width="16.5703125" style="1" bestFit="1" customWidth="1"/>
    <col min="8" max="16384" width="9.140625" style="1"/>
  </cols>
  <sheetData>
    <row r="1" spans="1:8" x14ac:dyDescent="0.25">
      <c r="A1" s="8"/>
      <c r="B1" s="15" t="s">
        <v>6</v>
      </c>
      <c r="C1" s="16"/>
      <c r="D1" s="16"/>
      <c r="E1" s="16"/>
      <c r="F1" s="17"/>
      <c r="G1" s="9"/>
    </row>
    <row r="2" spans="1:8" x14ac:dyDescent="0.25">
      <c r="A2" s="8"/>
      <c r="B2" s="18"/>
      <c r="C2" s="6" t="s">
        <v>14</v>
      </c>
      <c r="D2" s="6" t="s">
        <v>15</v>
      </c>
      <c r="E2" s="6" t="s">
        <v>20</v>
      </c>
      <c r="F2" s="19"/>
      <c r="G2" s="9"/>
      <c r="H2" s="3"/>
    </row>
    <row r="3" spans="1:8" x14ac:dyDescent="0.25">
      <c r="A3" s="8"/>
      <c r="B3" s="18" t="s">
        <v>0</v>
      </c>
      <c r="C3" s="4">
        <v>4</v>
      </c>
      <c r="D3" s="4">
        <v>5</v>
      </c>
      <c r="E3" s="5">
        <v>1</v>
      </c>
      <c r="F3" s="20"/>
      <c r="G3" s="9"/>
      <c r="H3" s="3"/>
    </row>
    <row r="4" spans="1:8" x14ac:dyDescent="0.25">
      <c r="A4" s="8"/>
      <c r="B4" s="18" t="s">
        <v>19</v>
      </c>
      <c r="C4" s="7">
        <v>0</v>
      </c>
      <c r="D4" s="7">
        <v>3.333333333333333</v>
      </c>
      <c r="E4" s="7">
        <v>3</v>
      </c>
      <c r="F4" s="20" t="s">
        <v>5</v>
      </c>
      <c r="G4" s="9"/>
      <c r="H4" s="3"/>
    </row>
    <row r="5" spans="1:8" ht="15.75" thickBot="1" x14ac:dyDescent="0.3">
      <c r="A5" s="8"/>
      <c r="B5" s="21" t="s">
        <v>4</v>
      </c>
      <c r="C5" s="22">
        <f>C3*C4</f>
        <v>0</v>
      </c>
      <c r="D5" s="22">
        <f t="shared" ref="D5:E5" si="0">D3*D4</f>
        <v>16.666666666666664</v>
      </c>
      <c r="E5" s="22">
        <f t="shared" si="0"/>
        <v>3</v>
      </c>
      <c r="F5" s="23">
        <f>SUM(C5:E5)</f>
        <v>19.666666666666664</v>
      </c>
      <c r="G5" s="9"/>
      <c r="H5" s="3"/>
    </row>
    <row r="6" spans="1:8" ht="15.75" thickBot="1" x14ac:dyDescent="0.3">
      <c r="B6" s="12"/>
      <c r="C6" s="13"/>
      <c r="D6" s="13"/>
      <c r="E6" s="13"/>
      <c r="F6" s="14"/>
      <c r="G6" s="10"/>
      <c r="H6" s="3"/>
    </row>
    <row r="7" spans="1:8" x14ac:dyDescent="0.25">
      <c r="A7" s="8"/>
      <c r="B7" s="24" t="s">
        <v>13</v>
      </c>
      <c r="C7" s="25"/>
      <c r="D7" s="25"/>
      <c r="E7" s="25"/>
      <c r="F7" s="25"/>
      <c r="G7" s="26"/>
      <c r="H7" s="9"/>
    </row>
    <row r="8" spans="1:8" s="2" customFormat="1" x14ac:dyDescent="0.25">
      <c r="A8" s="33"/>
      <c r="B8" s="34"/>
      <c r="C8" s="28" t="s">
        <v>14</v>
      </c>
      <c r="D8" s="28" t="s">
        <v>15</v>
      </c>
      <c r="E8" s="28" t="s">
        <v>20</v>
      </c>
      <c r="F8" s="28" t="s">
        <v>8</v>
      </c>
      <c r="G8" s="29" t="s">
        <v>9</v>
      </c>
      <c r="H8" s="35"/>
    </row>
    <row r="9" spans="1:8" x14ac:dyDescent="0.25">
      <c r="A9" s="8"/>
      <c r="B9" s="27" t="s">
        <v>16</v>
      </c>
      <c r="C9" s="28">
        <v>2</v>
      </c>
      <c r="D9" s="28">
        <v>3</v>
      </c>
      <c r="E9" s="28">
        <v>0</v>
      </c>
      <c r="F9" s="28">
        <f>C9*$C$4+D9*$D$4+E9*$E$4</f>
        <v>10</v>
      </c>
      <c r="G9" s="29">
        <v>10</v>
      </c>
      <c r="H9" s="9"/>
    </row>
    <row r="10" spans="1:8" x14ac:dyDescent="0.25">
      <c r="A10" s="8"/>
      <c r="B10" s="27" t="s">
        <v>17</v>
      </c>
      <c r="C10" s="28">
        <v>4</v>
      </c>
      <c r="D10" s="28">
        <v>1</v>
      </c>
      <c r="E10" s="28">
        <v>0</v>
      </c>
      <c r="F10" s="28">
        <f t="shared" ref="F10:F11" si="1">C10*$C$4+D10*$D$4+E10*$E$4</f>
        <v>3.333333333333333</v>
      </c>
      <c r="G10" s="29">
        <v>11</v>
      </c>
      <c r="H10" s="9"/>
    </row>
    <row r="11" spans="1:8" ht="15.75" thickBot="1" x14ac:dyDescent="0.3">
      <c r="A11" s="8"/>
      <c r="B11" s="30" t="s">
        <v>18</v>
      </c>
      <c r="C11" s="31">
        <v>3</v>
      </c>
      <c r="D11" s="31">
        <v>3</v>
      </c>
      <c r="E11" s="31">
        <v>1</v>
      </c>
      <c r="F11" s="31">
        <f t="shared" si="1"/>
        <v>13</v>
      </c>
      <c r="G11" s="32">
        <v>13</v>
      </c>
      <c r="H11" s="9"/>
    </row>
    <row r="12" spans="1:8" x14ac:dyDescent="0.25">
      <c r="B12" s="11"/>
      <c r="C12" s="11"/>
      <c r="D12" s="11"/>
      <c r="E12" s="11"/>
      <c r="F12" s="11"/>
      <c r="G12" s="11"/>
    </row>
  </sheetData>
  <mergeCells count="2">
    <mergeCell ref="B1:F1"/>
    <mergeCell ref="B7:G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27EE-17D3-461A-ACBF-C427C862ACF6}">
  <dimension ref="A1:I15"/>
  <sheetViews>
    <sheetView tabSelected="1" topLeftCell="A2" zoomScale="160" zoomScaleNormal="160" workbookViewId="0">
      <selection activeCell="I10" sqref="I10"/>
    </sheetView>
  </sheetViews>
  <sheetFormatPr defaultRowHeight="15" x14ac:dyDescent="0.25"/>
  <cols>
    <col min="1" max="1" width="3.7109375" style="1" customWidth="1"/>
    <col min="2" max="2" width="18.5703125" style="1" customWidth="1"/>
    <col min="3" max="3" width="12.42578125" style="1" bestFit="1" customWidth="1"/>
    <col min="4" max="5" width="12.42578125" style="1" customWidth="1"/>
    <col min="6" max="6" width="13.85546875" style="1" bestFit="1" customWidth="1"/>
    <col min="7" max="7" width="14.140625" style="1" bestFit="1" customWidth="1"/>
    <col min="8" max="8" width="16.5703125" style="1" bestFit="1" customWidth="1"/>
    <col min="9" max="16384" width="9.140625" style="1"/>
  </cols>
  <sheetData>
    <row r="1" spans="1:9" x14ac:dyDescent="0.25">
      <c r="A1" s="8"/>
      <c r="B1" s="15" t="s">
        <v>6</v>
      </c>
      <c r="C1" s="16"/>
      <c r="D1" s="16"/>
      <c r="E1" s="16"/>
      <c r="F1" s="16"/>
      <c r="G1" s="17"/>
      <c r="H1" s="9"/>
    </row>
    <row r="2" spans="1:9" x14ac:dyDescent="0.25">
      <c r="A2" s="8"/>
      <c r="B2" s="18"/>
      <c r="C2" s="6" t="s">
        <v>21</v>
      </c>
      <c r="D2" s="6" t="s">
        <v>22</v>
      </c>
      <c r="E2" s="6" t="s">
        <v>23</v>
      </c>
      <c r="F2" s="6" t="s">
        <v>24</v>
      </c>
      <c r="G2" s="19"/>
      <c r="H2" s="9"/>
      <c r="I2" s="3"/>
    </row>
    <row r="3" spans="1:9" x14ac:dyDescent="0.25">
      <c r="A3" s="8"/>
      <c r="B3" s="18" t="s">
        <v>0</v>
      </c>
      <c r="C3" s="4">
        <v>120</v>
      </c>
      <c r="D3" s="4">
        <v>132</v>
      </c>
      <c r="E3" s="4">
        <v>103</v>
      </c>
      <c r="F3" s="4">
        <v>143</v>
      </c>
      <c r="G3" s="20"/>
      <c r="H3" s="9"/>
      <c r="I3" s="3"/>
    </row>
    <row r="4" spans="1:9" x14ac:dyDescent="0.25">
      <c r="A4" s="8"/>
      <c r="B4" s="18" t="s">
        <v>19</v>
      </c>
      <c r="C4" s="7">
        <v>0</v>
      </c>
      <c r="D4" s="7">
        <v>407.80487804878049</v>
      </c>
      <c r="E4" s="7">
        <v>257.5609756097561</v>
      </c>
      <c r="F4" s="7">
        <v>236.09756097560967</v>
      </c>
      <c r="G4" s="20" t="s">
        <v>5</v>
      </c>
      <c r="H4" s="9"/>
      <c r="I4" s="3"/>
    </row>
    <row r="5" spans="1:9" ht="15.75" thickBot="1" x14ac:dyDescent="0.3">
      <c r="A5" s="8"/>
      <c r="B5" s="21" t="s">
        <v>4</v>
      </c>
      <c r="C5" s="22">
        <f>C3*C4</f>
        <v>0</v>
      </c>
      <c r="D5" s="22">
        <f t="shared" ref="D5:F5" si="0">D3*D4</f>
        <v>53830.243902439026</v>
      </c>
      <c r="E5" s="22">
        <f t="shared" si="0"/>
        <v>26528.780487804877</v>
      </c>
      <c r="F5" s="22">
        <f t="shared" si="0"/>
        <v>33761.951219512179</v>
      </c>
      <c r="G5" s="23">
        <f>SUM(C5:F5)</f>
        <v>114120.97560975607</v>
      </c>
      <c r="H5" s="9"/>
      <c r="I5" s="3"/>
    </row>
    <row r="6" spans="1:9" ht="15.75" thickBot="1" x14ac:dyDescent="0.3">
      <c r="B6" s="12"/>
      <c r="C6" s="13"/>
      <c r="D6" s="13"/>
      <c r="E6" s="13"/>
      <c r="F6" s="13"/>
      <c r="G6" s="14"/>
      <c r="H6" s="10"/>
      <c r="I6" s="3"/>
    </row>
    <row r="7" spans="1:9" x14ac:dyDescent="0.25">
      <c r="A7" s="8"/>
      <c r="B7" s="24" t="s">
        <v>13</v>
      </c>
      <c r="C7" s="25"/>
      <c r="D7" s="25"/>
      <c r="E7" s="25"/>
      <c r="F7" s="25"/>
      <c r="G7" s="25"/>
      <c r="H7" s="26"/>
      <c r="I7" s="9"/>
    </row>
    <row r="8" spans="1:9" s="2" customFormat="1" x14ac:dyDescent="0.25">
      <c r="A8" s="33"/>
      <c r="B8" s="34"/>
      <c r="C8" s="28" t="s">
        <v>21</v>
      </c>
      <c r="D8" s="28" t="s">
        <v>22</v>
      </c>
      <c r="E8" s="28" t="s">
        <v>23</v>
      </c>
      <c r="F8" s="28" t="s">
        <v>24</v>
      </c>
      <c r="G8" s="28" t="s">
        <v>8</v>
      </c>
      <c r="H8" s="29" t="s">
        <v>9</v>
      </c>
      <c r="I8" s="35"/>
    </row>
    <row r="9" spans="1:9" x14ac:dyDescent="0.25">
      <c r="A9" s="8"/>
      <c r="B9" s="27" t="s">
        <v>25</v>
      </c>
      <c r="C9" s="28">
        <v>0.3</v>
      </c>
      <c r="D9" s="28">
        <v>0.4</v>
      </c>
      <c r="E9" s="28">
        <v>0.5</v>
      </c>
      <c r="F9" s="28">
        <v>1</v>
      </c>
      <c r="G9" s="28">
        <f>C9*$C$4+D9*$D$4+E9*$E$4+F9*$F$4</f>
        <v>527.99999999999989</v>
      </c>
      <c r="H9" s="29">
        <v>528</v>
      </c>
      <c r="I9" s="9"/>
    </row>
    <row r="10" spans="1:9" x14ac:dyDescent="0.25">
      <c r="A10" s="8"/>
      <c r="B10" s="27" t="s">
        <v>26</v>
      </c>
      <c r="C10" s="28">
        <v>0.5</v>
      </c>
      <c r="D10" s="28">
        <v>0.5</v>
      </c>
      <c r="E10" s="28">
        <v>0.3</v>
      </c>
      <c r="F10" s="28">
        <v>0.3</v>
      </c>
      <c r="G10" s="28">
        <f t="shared" ref="G10:G14" si="1">C10*$C$4+D10*$D$4+E10*$E$4+F10*$F$4</f>
        <v>352</v>
      </c>
      <c r="H10" s="29">
        <v>352</v>
      </c>
      <c r="I10" s="9"/>
    </row>
    <row r="11" spans="1:9" x14ac:dyDescent="0.25">
      <c r="A11" s="8"/>
      <c r="B11" s="27" t="s">
        <v>27</v>
      </c>
      <c r="C11" s="28">
        <v>0.3</v>
      </c>
      <c r="D11" s="28">
        <v>0.2</v>
      </c>
      <c r="E11" s="28">
        <v>0.5</v>
      </c>
      <c r="F11" s="28">
        <v>0.6</v>
      </c>
      <c r="G11" s="28">
        <f t="shared" si="1"/>
        <v>351.99999999999994</v>
      </c>
      <c r="H11" s="29">
        <v>352</v>
      </c>
      <c r="I11" s="9"/>
    </row>
    <row r="12" spans="1:9" x14ac:dyDescent="0.25">
      <c r="A12" s="8"/>
      <c r="B12" s="27" t="s">
        <v>28</v>
      </c>
      <c r="C12" s="28">
        <v>0.4</v>
      </c>
      <c r="D12" s="28">
        <v>0.1</v>
      </c>
      <c r="E12" s="28">
        <v>0.4</v>
      </c>
      <c r="F12" s="28">
        <v>0.1</v>
      </c>
      <c r="G12" s="28">
        <f t="shared" si="1"/>
        <v>167.41463414634146</v>
      </c>
      <c r="H12" s="29">
        <v>176</v>
      </c>
      <c r="I12" s="9"/>
    </row>
    <row r="13" spans="1:9" x14ac:dyDescent="0.25">
      <c r="A13" s="8"/>
      <c r="B13" s="27" t="s">
        <v>29</v>
      </c>
      <c r="C13" s="28">
        <v>0.4</v>
      </c>
      <c r="D13" s="28">
        <v>0.3</v>
      </c>
      <c r="E13" s="28">
        <v>0.3</v>
      </c>
      <c r="F13" s="28">
        <v>0.6</v>
      </c>
      <c r="G13" s="28">
        <f t="shared" si="1"/>
        <v>341.26829268292681</v>
      </c>
      <c r="H13" s="29">
        <v>352</v>
      </c>
      <c r="I13" s="9"/>
    </row>
    <row r="14" spans="1:9" ht="15.75" thickBot="1" x14ac:dyDescent="0.3">
      <c r="A14" s="8"/>
      <c r="B14" s="30" t="s">
        <v>30</v>
      </c>
      <c r="C14" s="31">
        <v>0.4</v>
      </c>
      <c r="D14" s="31">
        <v>0.3</v>
      </c>
      <c r="E14" s="31">
        <v>0.3</v>
      </c>
      <c r="F14" s="31">
        <v>0.3</v>
      </c>
      <c r="G14" s="31">
        <f t="shared" si="1"/>
        <v>270.4390243902439</v>
      </c>
      <c r="H14" s="32">
        <v>352</v>
      </c>
      <c r="I14" s="9"/>
    </row>
    <row r="15" spans="1:9" x14ac:dyDescent="0.25">
      <c r="B15" s="11"/>
      <c r="C15" s="36"/>
      <c r="D15" s="36"/>
      <c r="E15" s="36"/>
      <c r="F15" s="36"/>
      <c r="G15" s="36"/>
      <c r="H15" s="36"/>
    </row>
  </sheetData>
  <mergeCells count="2">
    <mergeCell ref="B1:G1"/>
    <mergeCell ref="B7:H7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669D-16D8-42AE-9724-C3C16AFDC50F}">
  <dimension ref="A1:I15"/>
  <sheetViews>
    <sheetView topLeftCell="A2" zoomScale="160" zoomScaleNormal="160" workbookViewId="0">
      <selection activeCell="H6" sqref="H6"/>
    </sheetView>
  </sheetViews>
  <sheetFormatPr defaultRowHeight="15" x14ac:dyDescent="0.25"/>
  <cols>
    <col min="1" max="1" width="3.7109375" style="1" customWidth="1"/>
    <col min="2" max="2" width="18.5703125" style="1" customWidth="1"/>
    <col min="3" max="3" width="12.42578125" style="1" bestFit="1" customWidth="1"/>
    <col min="4" max="5" width="12.42578125" style="1" customWidth="1"/>
    <col min="6" max="6" width="13.85546875" style="1" bestFit="1" customWidth="1"/>
    <col min="7" max="7" width="14.140625" style="1" bestFit="1" customWidth="1"/>
    <col min="8" max="8" width="16.5703125" style="1" bestFit="1" customWidth="1"/>
    <col min="9" max="16384" width="9.140625" style="1"/>
  </cols>
  <sheetData>
    <row r="1" spans="1:9" x14ac:dyDescent="0.25">
      <c r="A1" s="8"/>
      <c r="B1" s="15" t="s">
        <v>6</v>
      </c>
      <c r="C1" s="16"/>
      <c r="D1" s="16"/>
      <c r="E1" s="16"/>
      <c r="F1" s="16"/>
      <c r="G1" s="17"/>
      <c r="H1" s="9"/>
    </row>
    <row r="2" spans="1:9" x14ac:dyDescent="0.25">
      <c r="A2" s="8"/>
      <c r="B2" s="18"/>
      <c r="C2" s="6" t="s">
        <v>21</v>
      </c>
      <c r="D2" s="6" t="s">
        <v>22</v>
      </c>
      <c r="E2" s="6" t="s">
        <v>23</v>
      </c>
      <c r="F2" s="6" t="s">
        <v>24</v>
      </c>
      <c r="G2" s="19"/>
      <c r="H2" s="9"/>
      <c r="I2" s="3"/>
    </row>
    <row r="3" spans="1:9" x14ac:dyDescent="0.25">
      <c r="A3" s="8"/>
      <c r="B3" s="18" t="s">
        <v>0</v>
      </c>
      <c r="C3" s="4">
        <v>120</v>
      </c>
      <c r="D3" s="4">
        <v>132</v>
      </c>
      <c r="E3" s="4">
        <v>103</v>
      </c>
      <c r="F3" s="4">
        <v>143</v>
      </c>
      <c r="G3" s="20"/>
      <c r="H3" s="9"/>
      <c r="I3" s="3"/>
    </row>
    <row r="4" spans="1:9" x14ac:dyDescent="0.25">
      <c r="A4" s="8"/>
      <c r="B4" s="18" t="s">
        <v>19</v>
      </c>
      <c r="C4" s="7">
        <v>0</v>
      </c>
      <c r="D4" s="7">
        <v>410</v>
      </c>
      <c r="E4" s="7">
        <v>252</v>
      </c>
      <c r="F4" s="7">
        <v>238</v>
      </c>
      <c r="G4" s="20" t="s">
        <v>5</v>
      </c>
      <c r="H4" s="9"/>
      <c r="I4" s="3"/>
    </row>
    <row r="5" spans="1:9" ht="15.75" thickBot="1" x14ac:dyDescent="0.3">
      <c r="A5" s="8"/>
      <c r="B5" s="21" t="s">
        <v>4</v>
      </c>
      <c r="C5" s="22">
        <f>C3*C4</f>
        <v>0</v>
      </c>
      <c r="D5" s="22">
        <f t="shared" ref="D5:F5" si="0">D3*D4</f>
        <v>54120</v>
      </c>
      <c r="E5" s="22">
        <f t="shared" si="0"/>
        <v>25956</v>
      </c>
      <c r="F5" s="22">
        <f t="shared" si="0"/>
        <v>34034</v>
      </c>
      <c r="G5" s="23">
        <f>SUM(C5:F5)</f>
        <v>114110</v>
      </c>
      <c r="H5" s="9"/>
      <c r="I5" s="3"/>
    </row>
    <row r="6" spans="1:9" ht="15.75" thickBot="1" x14ac:dyDescent="0.3">
      <c r="B6" s="12"/>
      <c r="C6" s="13"/>
      <c r="D6" s="13"/>
      <c r="E6" s="13"/>
      <c r="F6" s="13"/>
      <c r="G6" s="14"/>
      <c r="H6" s="10"/>
      <c r="I6" s="3"/>
    </row>
    <row r="7" spans="1:9" x14ac:dyDescent="0.25">
      <c r="A7" s="8"/>
      <c r="B7" s="24" t="s">
        <v>13</v>
      </c>
      <c r="C7" s="25"/>
      <c r="D7" s="25"/>
      <c r="E7" s="25"/>
      <c r="F7" s="25"/>
      <c r="G7" s="25"/>
      <c r="H7" s="26"/>
      <c r="I7" s="9"/>
    </row>
    <row r="8" spans="1:9" s="2" customFormat="1" x14ac:dyDescent="0.25">
      <c r="A8" s="33"/>
      <c r="B8" s="34"/>
      <c r="C8" s="28" t="s">
        <v>21</v>
      </c>
      <c r="D8" s="28" t="s">
        <v>22</v>
      </c>
      <c r="E8" s="28" t="s">
        <v>23</v>
      </c>
      <c r="F8" s="28" t="s">
        <v>24</v>
      </c>
      <c r="G8" s="28" t="s">
        <v>8</v>
      </c>
      <c r="H8" s="29" t="s">
        <v>9</v>
      </c>
      <c r="I8" s="35"/>
    </row>
    <row r="9" spans="1:9" x14ac:dyDescent="0.25">
      <c r="A9" s="8"/>
      <c r="B9" s="27" t="s">
        <v>25</v>
      </c>
      <c r="C9" s="28">
        <v>0.3</v>
      </c>
      <c r="D9" s="28">
        <v>0.4</v>
      </c>
      <c r="E9" s="28">
        <v>0.5</v>
      </c>
      <c r="F9" s="28">
        <v>1</v>
      </c>
      <c r="G9" s="28">
        <f>C9*$C$4+D9*$D$4+E9*$E$4+F9*$F$4</f>
        <v>528</v>
      </c>
      <c r="H9" s="29">
        <v>528</v>
      </c>
      <c r="I9" s="9"/>
    </row>
    <row r="10" spans="1:9" x14ac:dyDescent="0.25">
      <c r="A10" s="8"/>
      <c r="B10" s="27" t="s">
        <v>26</v>
      </c>
      <c r="C10" s="28">
        <v>0.5</v>
      </c>
      <c r="D10" s="28">
        <v>0.5</v>
      </c>
      <c r="E10" s="28">
        <v>0.3</v>
      </c>
      <c r="F10" s="28">
        <v>0.3</v>
      </c>
      <c r="G10" s="28">
        <f t="shared" ref="G10:G14" si="1">C10*$C$4+D10*$D$4+E10*$E$4+F10*$F$4</f>
        <v>352</v>
      </c>
      <c r="H10" s="29">
        <v>352</v>
      </c>
      <c r="I10" s="9"/>
    </row>
    <row r="11" spans="1:9" x14ac:dyDescent="0.25">
      <c r="A11" s="8"/>
      <c r="B11" s="27" t="s">
        <v>27</v>
      </c>
      <c r="C11" s="28">
        <v>0.3</v>
      </c>
      <c r="D11" s="28">
        <v>0.2</v>
      </c>
      <c r="E11" s="28">
        <v>0.5</v>
      </c>
      <c r="F11" s="28">
        <v>0.6</v>
      </c>
      <c r="G11" s="28">
        <f t="shared" si="1"/>
        <v>350.79999999999995</v>
      </c>
      <c r="H11" s="29">
        <v>352</v>
      </c>
      <c r="I11" s="9"/>
    </row>
    <row r="12" spans="1:9" x14ac:dyDescent="0.25">
      <c r="A12" s="8"/>
      <c r="B12" s="27" t="s">
        <v>28</v>
      </c>
      <c r="C12" s="28">
        <v>0.4</v>
      </c>
      <c r="D12" s="28">
        <v>0.1</v>
      </c>
      <c r="E12" s="28">
        <v>0.4</v>
      </c>
      <c r="F12" s="28">
        <v>0.1</v>
      </c>
      <c r="G12" s="28">
        <f t="shared" si="1"/>
        <v>165.60000000000002</v>
      </c>
      <c r="H12" s="29">
        <v>176</v>
      </c>
      <c r="I12" s="9"/>
    </row>
    <row r="13" spans="1:9" x14ac:dyDescent="0.25">
      <c r="A13" s="8"/>
      <c r="B13" s="27" t="s">
        <v>29</v>
      </c>
      <c r="C13" s="28">
        <v>0.4</v>
      </c>
      <c r="D13" s="28">
        <v>0.3</v>
      </c>
      <c r="E13" s="28">
        <v>0.3</v>
      </c>
      <c r="F13" s="28">
        <v>0.6</v>
      </c>
      <c r="G13" s="28">
        <f t="shared" si="1"/>
        <v>341.4</v>
      </c>
      <c r="H13" s="29">
        <v>352</v>
      </c>
      <c r="I13" s="9"/>
    </row>
    <row r="14" spans="1:9" ht="15.75" thickBot="1" x14ac:dyDescent="0.3">
      <c r="A14" s="8"/>
      <c r="B14" s="30" t="s">
        <v>30</v>
      </c>
      <c r="C14" s="31">
        <v>0.4</v>
      </c>
      <c r="D14" s="31">
        <v>0.3</v>
      </c>
      <c r="E14" s="31">
        <v>0.3</v>
      </c>
      <c r="F14" s="31">
        <v>0.3</v>
      </c>
      <c r="G14" s="31">
        <f t="shared" si="1"/>
        <v>270</v>
      </c>
      <c r="H14" s="32">
        <v>352</v>
      </c>
      <c r="I14" s="9"/>
    </row>
    <row r="15" spans="1:9" x14ac:dyDescent="0.25">
      <c r="B15" s="11"/>
      <c r="C15" s="36"/>
      <c r="D15" s="36"/>
      <c r="E15" s="36"/>
      <c r="F15" s="36"/>
      <c r="G15" s="36"/>
      <c r="H15" s="36"/>
    </row>
  </sheetData>
  <mergeCells count="2">
    <mergeCell ref="B1:G1"/>
    <mergeCell ref="B7:H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CPU</vt:lpstr>
      <vt:lpstr>TREM</vt:lpstr>
      <vt:lpstr>PRODUTOS</vt:lpstr>
      <vt:lpstr>PRODUTOS (Nos INTEIROS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MFanno</dc:creator>
  <cp:lastModifiedBy>MFanno</cp:lastModifiedBy>
  <dcterms:created xsi:type="dcterms:W3CDTF">2018-10-18T11:21:09Z</dcterms:created>
  <dcterms:modified xsi:type="dcterms:W3CDTF">2018-10-18T14:07:15Z</dcterms:modified>
</cp:coreProperties>
</file>